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7680" windowHeight="136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18" i="1" l="1"/>
  <c r="N17" i="1"/>
  <c r="G16" i="1"/>
  <c r="G17" i="1" s="1"/>
  <c r="E16" i="1"/>
  <c r="E17" i="1" s="1"/>
  <c r="M17" i="1"/>
  <c r="M16" i="1"/>
  <c r="L31" i="1"/>
  <c r="L16" i="1" s="1"/>
  <c r="L17" i="1" s="1"/>
  <c r="M31" i="1"/>
  <c r="I31" i="1"/>
  <c r="H31" i="1"/>
  <c r="H16" i="1" s="1"/>
  <c r="H17" i="1" s="1"/>
  <c r="G31" i="1"/>
  <c r="F31" i="1"/>
  <c r="E31" i="1"/>
  <c r="D31" i="1"/>
  <c r="C31" i="1"/>
  <c r="B31" i="1"/>
  <c r="B16" i="1" s="1"/>
  <c r="B17" i="1" s="1"/>
  <c r="D16" i="1"/>
  <c r="D17" i="1" s="1"/>
  <c r="C16" i="1"/>
  <c r="C17" i="1" s="1"/>
  <c r="K18" i="1"/>
  <c r="Q31" i="1"/>
  <c r="Q16" i="1" s="1"/>
  <c r="Q17" i="1" s="1"/>
  <c r="Q18" i="1" s="1"/>
  <c r="P16" i="1"/>
  <c r="P17" i="1" s="1"/>
  <c r="P31" i="1"/>
  <c r="O31" i="1"/>
  <c r="O16" i="1" s="1"/>
  <c r="O17" i="1" s="1"/>
  <c r="O18" i="1" s="1"/>
  <c r="F16" i="1"/>
  <c r="F17" i="1" s="1"/>
  <c r="F18" i="1" s="1"/>
  <c r="K31" i="1"/>
  <c r="K16" i="1" s="1"/>
  <c r="K17" i="1" s="1"/>
  <c r="I16" i="1" l="1"/>
  <c r="I17" i="1" s="1"/>
  <c r="D12" i="1"/>
  <c r="F12" i="1"/>
  <c r="I12" i="1"/>
  <c r="O12" i="1"/>
  <c r="Q11" i="1"/>
  <c r="Q12" i="1" s="1"/>
  <c r="O11" i="1"/>
  <c r="K11" i="1"/>
  <c r="K12" i="1" s="1"/>
  <c r="Q9" i="1"/>
  <c r="O9" i="1"/>
  <c r="K9" i="1"/>
  <c r="B9" i="1" s="1"/>
  <c r="I9" i="1"/>
  <c r="F9" i="1"/>
  <c r="D9" i="1"/>
  <c r="A11" i="1" l="1"/>
  <c r="A12" i="1"/>
  <c r="A13" i="1" s="1"/>
</calcChain>
</file>

<file path=xl/sharedStrings.xml><?xml version="1.0" encoding="utf-8"?>
<sst xmlns="http://schemas.openxmlformats.org/spreadsheetml/2006/main" count="24" uniqueCount="24">
  <si>
    <t>117</t>
  </si>
  <si>
    <t>145</t>
  </si>
  <si>
    <t>401-427</t>
  </si>
  <si>
    <t>384-388</t>
  </si>
  <si>
    <t>327-329</t>
  </si>
  <si>
    <t>324-334</t>
  </si>
  <si>
    <t>220-222</t>
  </si>
  <si>
    <t>429-433</t>
  </si>
  <si>
    <t>439</t>
  </si>
  <si>
    <t>448</t>
  </si>
  <si>
    <t>451</t>
  </si>
  <si>
    <t>455</t>
  </si>
  <si>
    <t>Final Sales price and loan breakdown</t>
  </si>
  <si>
    <t>443</t>
  </si>
  <si>
    <t>50</t>
  </si>
  <si>
    <t>500</t>
  </si>
  <si>
    <t>721</t>
  </si>
  <si>
    <t>Land</t>
  </si>
  <si>
    <t>Bldg</t>
  </si>
  <si>
    <t>Imp</t>
  </si>
  <si>
    <t>Sale</t>
  </si>
  <si>
    <t>Item</t>
  </si>
  <si>
    <t>442-444</t>
  </si>
  <si>
    <t>447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</si>
</sst>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6"/>
      <color theme="1"/>
      <name val="Arial Narrow"/>
      <family val="2"/>
    </font>
    <font>
      <sz val="16"/>
      <color theme="1"/>
      <name val="Arial Narrow"/>
      <family val="2"/>
    </font>
    <font>
      <sz val="16"/>
      <color rgb="FF006100"/>
      <name val="Arial Narrow"/>
      <family val="2"/>
    </font>
    <font>
      <sz val="16"/>
      <color rgb="FF9C6500"/>
      <name val="Arial Narrow"/>
      <family val="2"/>
    </font>
    <font>
      <sz val="16"/>
      <color rgb="FFFF0000"/>
      <name val="Arial Narrow"/>
      <family val="2"/>
    </font>
    <font>
      <sz val="16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11">
    <xf numFmtId="0" fontId="0" fillId="0" borderId="0" xfId="0"/>
    <xf numFmtId="43" fontId="0" fillId="0" borderId="0" xfId="1" applyFont="1"/>
    <xf numFmtId="49" fontId="0" fillId="0" borderId="0" xfId="0" applyNumberFormat="1" applyAlignment="1">
      <alignment horizontal="center"/>
    </xf>
    <xf numFmtId="49" fontId="0" fillId="0" borderId="0" xfId="1" applyNumberFormat="1" applyFont="1" applyAlignment="1">
      <alignment horizontal="center"/>
    </xf>
    <xf numFmtId="43" fontId="3" fillId="3" borderId="0" xfId="3" applyNumberFormat="1"/>
    <xf numFmtId="43" fontId="2" fillId="2" borderId="0" xfId="2" applyNumberFormat="1"/>
    <xf numFmtId="43" fontId="0" fillId="4" borderId="0" xfId="1" applyFont="1" applyFill="1"/>
    <xf numFmtId="43" fontId="4" fillId="0" borderId="0" xfId="1" applyFont="1"/>
    <xf numFmtId="43" fontId="5" fillId="0" borderId="0" xfId="1" applyFont="1"/>
    <xf numFmtId="43" fontId="5" fillId="4" borderId="0" xfId="1" applyFont="1" applyFill="1"/>
    <xf numFmtId="43" fontId="0" fillId="0" borderId="0" xfId="1" applyFont="1" applyFill="1"/>
  </cellXfs>
  <cellStyles count="4">
    <cellStyle name="Comma" xfId="1" builtinId="3"/>
    <cellStyle name="Good" xfId="2" builtinId="26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"/>
  <sheetViews>
    <sheetView tabSelected="1" workbookViewId="0">
      <pane xSplit="1" ySplit="1" topLeftCell="J2" activePane="bottomRight" state="frozen"/>
      <selection pane="topRight" activeCell="B1" sqref="B1"/>
      <selection pane="bottomLeft" activeCell="A2" sqref="A2"/>
      <selection pane="bottomRight" activeCell="A18" sqref="A18"/>
    </sheetView>
  </sheetViews>
  <sheetFormatPr defaultRowHeight="20.25" x14ac:dyDescent="0.3"/>
  <cols>
    <col min="1" max="1" width="14.3984375" customWidth="1"/>
    <col min="2" max="3" width="14.3984375" style="1" customWidth="1"/>
    <col min="4" max="6" width="12.59765625" style="1" bestFit="1" customWidth="1"/>
    <col min="7" max="7" width="10.09765625" style="1" bestFit="1" customWidth="1"/>
    <col min="8" max="8" width="14.19921875" style="1" customWidth="1"/>
    <col min="9" max="9" width="12.59765625" style="1" bestFit="1" customWidth="1"/>
    <col min="10" max="10" width="10.09765625" style="1" bestFit="1" customWidth="1"/>
    <col min="11" max="11" width="12.59765625" style="1" bestFit="1" customWidth="1"/>
    <col min="12" max="14" width="12.59765625" style="1" customWidth="1"/>
    <col min="15" max="17" width="12.59765625" style="1" bestFit="1" customWidth="1"/>
    <col min="18" max="18" width="11.09765625" style="1" bestFit="1" customWidth="1"/>
    <col min="19" max="19" width="10.09765625" bestFit="1" customWidth="1"/>
  </cols>
  <sheetData>
    <row r="1" spans="1:19" s="2" customFormat="1" x14ac:dyDescent="0.3">
      <c r="B1" s="3" t="s">
        <v>0</v>
      </c>
      <c r="C1" s="3" t="s">
        <v>14</v>
      </c>
      <c r="D1" s="3" t="s">
        <v>1</v>
      </c>
      <c r="E1" s="3" t="s">
        <v>6</v>
      </c>
      <c r="F1" s="3" t="s">
        <v>5</v>
      </c>
      <c r="G1" s="3" t="s">
        <v>4</v>
      </c>
      <c r="H1" s="3" t="s">
        <v>3</v>
      </c>
      <c r="I1" s="3" t="s">
        <v>2</v>
      </c>
      <c r="J1" s="3" t="s">
        <v>7</v>
      </c>
      <c r="K1" s="3" t="s">
        <v>8</v>
      </c>
      <c r="L1" s="3" t="s">
        <v>22</v>
      </c>
      <c r="M1" s="3" t="s">
        <v>13</v>
      </c>
      <c r="N1" s="3" t="s">
        <v>23</v>
      </c>
      <c r="O1" s="3" t="s">
        <v>9</v>
      </c>
      <c r="P1" s="3" t="s">
        <v>10</v>
      </c>
      <c r="Q1" s="3" t="s">
        <v>11</v>
      </c>
      <c r="R1" s="3" t="s">
        <v>15</v>
      </c>
      <c r="S1" s="2" t="s">
        <v>16</v>
      </c>
    </row>
    <row r="2" spans="1:19" x14ac:dyDescent="0.3">
      <c r="B2" s="1">
        <v>210000</v>
      </c>
      <c r="D2" s="1">
        <v>200000</v>
      </c>
      <c r="E2" s="1">
        <v>6500</v>
      </c>
      <c r="F2" s="1">
        <v>1600000</v>
      </c>
      <c r="G2" s="1">
        <v>540</v>
      </c>
      <c r="H2" s="1">
        <v>120000</v>
      </c>
      <c r="I2" s="1">
        <v>5000000</v>
      </c>
      <c r="K2" s="1">
        <v>1400000</v>
      </c>
      <c r="O2" s="1">
        <v>2000000</v>
      </c>
      <c r="P2" s="1">
        <v>1200000</v>
      </c>
      <c r="Q2" s="1">
        <v>1400000</v>
      </c>
    </row>
    <row r="3" spans="1:19" x14ac:dyDescent="0.3">
      <c r="B3" s="1">
        <v>1160401</v>
      </c>
      <c r="D3" s="1">
        <v>818872</v>
      </c>
      <c r="E3" s="1">
        <v>4218</v>
      </c>
      <c r="G3" s="1">
        <v>2256</v>
      </c>
    </row>
    <row r="4" spans="1:19" x14ac:dyDescent="0.3">
      <c r="B4" s="1">
        <v>10000</v>
      </c>
      <c r="D4" s="1">
        <v>85635</v>
      </c>
      <c r="G4" s="1">
        <v>9609</v>
      </c>
    </row>
    <row r="5" spans="1:19" x14ac:dyDescent="0.3">
      <c r="B5" s="1">
        <v>9650</v>
      </c>
      <c r="D5" s="1">
        <v>7880</v>
      </c>
      <c r="G5" s="1">
        <v>8039</v>
      </c>
    </row>
    <row r="6" spans="1:19" x14ac:dyDescent="0.3">
      <c r="B6" s="1">
        <v>14880</v>
      </c>
      <c r="D6" s="1">
        <v>8950</v>
      </c>
      <c r="G6" s="1">
        <v>4721</v>
      </c>
    </row>
    <row r="7" spans="1:19" x14ac:dyDescent="0.3">
      <c r="B7" s="1">
        <v>2809</v>
      </c>
      <c r="D7" s="1">
        <v>78663</v>
      </c>
      <c r="G7" s="1">
        <v>40719</v>
      </c>
    </row>
    <row r="9" spans="1:19" x14ac:dyDescent="0.3">
      <c r="B9" s="1">
        <f t="shared" ref="B9" si="0">SUM(D9:Q9)</f>
        <v>12600000</v>
      </c>
      <c r="D9" s="1">
        <f>SUM(D2:D8)</f>
        <v>1200000</v>
      </c>
      <c r="F9" s="1">
        <f>SUM(F2:F8)</f>
        <v>1600000</v>
      </c>
      <c r="I9" s="1">
        <f>SUM(I2:I8)</f>
        <v>5000000</v>
      </c>
      <c r="K9" s="1">
        <f>SUM(K2:K8)</f>
        <v>1400000</v>
      </c>
      <c r="O9" s="1">
        <f>SUM(O2:O8)</f>
        <v>2000000</v>
      </c>
      <c r="Q9" s="1">
        <f>SUM(Q2:Q8)</f>
        <v>1400000</v>
      </c>
    </row>
    <row r="10" spans="1:19" x14ac:dyDescent="0.3">
      <c r="A10" s="4" t="s">
        <v>12</v>
      </c>
      <c r="B10" s="4"/>
      <c r="C10" s="4"/>
      <c r="D10" s="4"/>
    </row>
    <row r="11" spans="1:19" x14ac:dyDescent="0.3">
      <c r="A11" s="5">
        <f>SUM(D11:Q11)</f>
        <v>15500000</v>
      </c>
      <c r="D11" s="1">
        <v>1200000</v>
      </c>
      <c r="F11" s="1">
        <v>1900000</v>
      </c>
      <c r="H11" s="1">
        <v>1400000</v>
      </c>
      <c r="I11" s="1">
        <v>5320000</v>
      </c>
      <c r="K11" s="1">
        <f>12450/0.0075</f>
        <v>1660000</v>
      </c>
      <c r="O11" s="1">
        <f>17700/0.0075</f>
        <v>2360000</v>
      </c>
      <c r="Q11" s="1">
        <f>12450/0.0075</f>
        <v>1660000</v>
      </c>
    </row>
    <row r="12" spans="1:19" x14ac:dyDescent="0.3">
      <c r="A12" s="5">
        <f>SUM(D12:Q12)</f>
        <v>9800000</v>
      </c>
      <c r="D12" s="1">
        <f>D11*0.5</f>
        <v>600000</v>
      </c>
      <c r="F12" s="1">
        <f>F11*0.5</f>
        <v>950000</v>
      </c>
      <c r="I12" s="1">
        <f>I11*0.75</f>
        <v>3990000</v>
      </c>
      <c r="K12" s="1">
        <f t="shared" ref="K12:O12" si="1">K11*0.75</f>
        <v>1245000</v>
      </c>
      <c r="O12" s="1">
        <f t="shared" si="1"/>
        <v>1770000</v>
      </c>
      <c r="Q12" s="1">
        <f>Q11*0.75</f>
        <v>1245000</v>
      </c>
    </row>
    <row r="13" spans="1:19" x14ac:dyDescent="0.3">
      <c r="A13" s="5">
        <f>A12*0.04/12</f>
        <v>32666.666666666668</v>
      </c>
    </row>
    <row r="14" spans="1:19" x14ac:dyDescent="0.3">
      <c r="A14" t="s">
        <v>18</v>
      </c>
      <c r="B14" s="1">
        <v>1187321</v>
      </c>
      <c r="C14" s="8">
        <v>35651</v>
      </c>
      <c r="D14" s="8">
        <v>954383</v>
      </c>
      <c r="E14" s="1">
        <v>0</v>
      </c>
      <c r="F14" s="8">
        <v>1537737</v>
      </c>
      <c r="G14" s="1">
        <v>0</v>
      </c>
      <c r="H14" s="7">
        <v>1180060</v>
      </c>
      <c r="I14" s="1">
        <v>4785518</v>
      </c>
      <c r="K14" s="7">
        <v>1273600</v>
      </c>
      <c r="O14" s="7">
        <v>1258650</v>
      </c>
      <c r="P14" s="1">
        <v>0</v>
      </c>
      <c r="Q14" s="1">
        <v>1264538</v>
      </c>
      <c r="R14" s="1">
        <v>92446</v>
      </c>
      <c r="S14" s="1">
        <v>25978</v>
      </c>
    </row>
    <row r="15" spans="1:19" x14ac:dyDescent="0.3">
      <c r="A15" t="s">
        <v>17</v>
      </c>
      <c r="B15" s="1">
        <v>210000</v>
      </c>
      <c r="C15" s="8">
        <v>6946</v>
      </c>
      <c r="D15" s="8">
        <v>200000</v>
      </c>
      <c r="E15" s="1">
        <v>6500</v>
      </c>
      <c r="F15" s="8">
        <v>300000</v>
      </c>
      <c r="G15" s="1">
        <v>5000</v>
      </c>
      <c r="H15" s="7">
        <v>200000</v>
      </c>
      <c r="I15" s="1">
        <v>320000</v>
      </c>
      <c r="K15" s="7">
        <v>260000</v>
      </c>
      <c r="L15" s="1">
        <v>80000</v>
      </c>
      <c r="M15" s="1">
        <v>20000</v>
      </c>
      <c r="N15" s="1">
        <v>20000</v>
      </c>
      <c r="O15" s="7">
        <v>360000</v>
      </c>
      <c r="P15" s="1">
        <v>20000</v>
      </c>
      <c r="Q15" s="1">
        <v>260000</v>
      </c>
      <c r="R15" s="1">
        <v>122861</v>
      </c>
      <c r="S15" s="1">
        <v>13263</v>
      </c>
    </row>
    <row r="16" spans="1:19" x14ac:dyDescent="0.3">
      <c r="A16" t="s">
        <v>19</v>
      </c>
      <c r="B16" s="1">
        <f t="shared" ref="B16:C16" si="2">B31</f>
        <v>11673</v>
      </c>
      <c r="C16" s="8">
        <f t="shared" si="2"/>
        <v>28821</v>
      </c>
      <c r="D16" s="8">
        <f>D31</f>
        <v>45617</v>
      </c>
      <c r="E16" s="8">
        <f>E31</f>
        <v>20930</v>
      </c>
      <c r="F16" s="1">
        <f>F31</f>
        <v>39083</v>
      </c>
      <c r="G16" s="1">
        <f>G31</f>
        <v>69090</v>
      </c>
      <c r="H16" s="1">
        <f>H31</f>
        <v>19940</v>
      </c>
      <c r="I16" s="1">
        <f>I31</f>
        <v>214482</v>
      </c>
      <c r="K16" s="1">
        <f>K31</f>
        <v>126400</v>
      </c>
      <c r="L16" s="1">
        <f>L31</f>
        <v>61072</v>
      </c>
      <c r="M16" s="1">
        <f>M31</f>
        <v>32422</v>
      </c>
      <c r="O16" s="1">
        <f>O31</f>
        <v>739567</v>
      </c>
      <c r="P16" s="1">
        <f>P31</f>
        <v>31276</v>
      </c>
      <c r="Q16" s="1">
        <f>Q31</f>
        <v>135462</v>
      </c>
    </row>
    <row r="17" spans="1:17" x14ac:dyDescent="0.3">
      <c r="A17" t="s">
        <v>20</v>
      </c>
      <c r="B17" s="6">
        <f t="shared" ref="B17:C17" si="3">B16+B15+B14</f>
        <v>1408994</v>
      </c>
      <c r="C17" s="9">
        <f t="shared" si="3"/>
        <v>71418</v>
      </c>
      <c r="D17" s="9">
        <f>D16+D15+D14</f>
        <v>1200000</v>
      </c>
      <c r="E17" s="9">
        <f>E16+E15+E14</f>
        <v>27430</v>
      </c>
      <c r="F17" s="1">
        <f>F16+F15+F14</f>
        <v>1876820</v>
      </c>
      <c r="G17" s="6">
        <f>G16+G15+G14</f>
        <v>74090</v>
      </c>
      <c r="H17" s="6">
        <f>H16+H15+H14</f>
        <v>1400000</v>
      </c>
      <c r="I17" s="6">
        <f>I16+I15+I14</f>
        <v>5320000</v>
      </c>
      <c r="K17" s="6">
        <f>K16+K15+K14</f>
        <v>1660000</v>
      </c>
      <c r="L17" s="6">
        <f t="shared" ref="L17:N17" si="4">L16+L15+L14</f>
        <v>141072</v>
      </c>
      <c r="M17" s="6">
        <f t="shared" si="4"/>
        <v>52422</v>
      </c>
      <c r="N17" s="6">
        <f t="shared" si="4"/>
        <v>20000</v>
      </c>
      <c r="O17" s="10">
        <f>O16+O15+O14</f>
        <v>2358217</v>
      </c>
      <c r="P17" s="6">
        <f>P16+P15+P14</f>
        <v>51276</v>
      </c>
      <c r="Q17" s="6">
        <f>Q16+Q15+Q14</f>
        <v>1660000</v>
      </c>
    </row>
    <row r="18" spans="1:17" x14ac:dyDescent="0.3">
      <c r="A18" s="5">
        <f>SUM(D18:Q18)</f>
        <v>24963</v>
      </c>
      <c r="C18" s="8"/>
      <c r="D18" s="8"/>
      <c r="F18" s="6">
        <f>F11-F17</f>
        <v>23180</v>
      </c>
      <c r="K18" s="1">
        <f t="shared" ref="K18:P18" si="5">K11-K17</f>
        <v>0</v>
      </c>
      <c r="O18" s="6">
        <f t="shared" si="5"/>
        <v>1783</v>
      </c>
      <c r="Q18" s="1">
        <f>Q11-Q17</f>
        <v>0</v>
      </c>
    </row>
    <row r="19" spans="1:17" x14ac:dyDescent="0.3">
      <c r="A19" t="s">
        <v>21</v>
      </c>
      <c r="B19" s="1">
        <v>2761</v>
      </c>
      <c r="C19" s="8">
        <v>20703</v>
      </c>
      <c r="D19" s="8">
        <v>18532</v>
      </c>
      <c r="E19" s="1">
        <v>4196</v>
      </c>
      <c r="F19" s="8">
        <v>4846</v>
      </c>
      <c r="G19" s="7">
        <v>4712</v>
      </c>
      <c r="H19" s="7">
        <v>13330</v>
      </c>
      <c r="K19" s="7">
        <v>6581</v>
      </c>
      <c r="L19" s="1">
        <v>1697</v>
      </c>
      <c r="M19" s="1">
        <v>1627</v>
      </c>
      <c r="O19" s="7">
        <v>4791</v>
      </c>
      <c r="P19" s="7">
        <v>20676</v>
      </c>
      <c r="Q19" s="1">
        <v>4764</v>
      </c>
    </row>
    <row r="20" spans="1:17" x14ac:dyDescent="0.3">
      <c r="B20" s="1">
        <v>3274</v>
      </c>
      <c r="C20" s="8">
        <v>8118</v>
      </c>
      <c r="D20" s="8">
        <v>1706</v>
      </c>
      <c r="E20" s="1">
        <v>16734</v>
      </c>
      <c r="F20" s="8">
        <v>4492</v>
      </c>
      <c r="G20" s="7">
        <v>40643</v>
      </c>
      <c r="H20" s="1">
        <v>2545</v>
      </c>
      <c r="I20" s="1">
        <v>352</v>
      </c>
      <c r="J20" s="1">
        <v>6327</v>
      </c>
      <c r="K20" s="7">
        <v>15136</v>
      </c>
      <c r="L20" s="1">
        <v>12424</v>
      </c>
      <c r="M20" s="1">
        <v>30795</v>
      </c>
      <c r="O20" s="7">
        <v>161181</v>
      </c>
      <c r="P20" s="7">
        <v>10600</v>
      </c>
      <c r="Q20" s="1">
        <v>5002</v>
      </c>
    </row>
    <row r="21" spans="1:17" x14ac:dyDescent="0.3">
      <c r="B21" s="1">
        <v>5638</v>
      </c>
      <c r="C21" s="8"/>
      <c r="D21" s="8">
        <v>2256</v>
      </c>
      <c r="F21" s="8">
        <v>11503</v>
      </c>
      <c r="G21" s="7">
        <v>8008</v>
      </c>
      <c r="H21" s="1">
        <v>4065</v>
      </c>
      <c r="I21" s="1">
        <v>9547</v>
      </c>
      <c r="J21" s="1">
        <v>1945</v>
      </c>
      <c r="K21" s="7">
        <v>799</v>
      </c>
      <c r="L21" s="1">
        <v>15917</v>
      </c>
      <c r="O21" s="7">
        <v>277365</v>
      </c>
      <c r="Q21" s="1">
        <v>1583</v>
      </c>
    </row>
    <row r="22" spans="1:17" x14ac:dyDescent="0.3">
      <c r="D22" s="8">
        <v>23123</v>
      </c>
      <c r="F22" s="8">
        <v>8662</v>
      </c>
      <c r="G22" s="7">
        <v>534</v>
      </c>
      <c r="I22" s="1">
        <v>5567</v>
      </c>
      <c r="J22" s="1">
        <v>14004</v>
      </c>
      <c r="K22" s="7">
        <v>9461</v>
      </c>
      <c r="L22" s="1">
        <v>9228</v>
      </c>
      <c r="O22" s="7">
        <v>77784</v>
      </c>
      <c r="Q22" s="1">
        <v>3114</v>
      </c>
    </row>
    <row r="23" spans="1:17" x14ac:dyDescent="0.3">
      <c r="F23" s="8">
        <v>9580</v>
      </c>
      <c r="G23" s="7">
        <v>9569</v>
      </c>
      <c r="I23" s="1">
        <v>3104</v>
      </c>
      <c r="K23" s="7">
        <v>20386</v>
      </c>
      <c r="L23" s="1">
        <v>21806</v>
      </c>
      <c r="O23" s="7">
        <v>178348</v>
      </c>
      <c r="Q23" s="1">
        <v>51987</v>
      </c>
    </row>
    <row r="24" spans="1:17" x14ac:dyDescent="0.3">
      <c r="G24" s="7">
        <v>5624</v>
      </c>
      <c r="I24" s="1">
        <v>22252</v>
      </c>
      <c r="K24" s="7">
        <v>74037</v>
      </c>
      <c r="O24" s="7">
        <v>40098</v>
      </c>
      <c r="Q24" s="1">
        <v>20309</v>
      </c>
    </row>
    <row r="25" spans="1:17" x14ac:dyDescent="0.3">
      <c r="I25" s="1">
        <v>6223</v>
      </c>
      <c r="Q25" s="1">
        <v>5885</v>
      </c>
    </row>
    <row r="26" spans="1:17" x14ac:dyDescent="0.3">
      <c r="I26" s="1">
        <v>33976</v>
      </c>
      <c r="Q26" s="1">
        <v>42818</v>
      </c>
    </row>
    <row r="27" spans="1:17" x14ac:dyDescent="0.3">
      <c r="I27" s="1">
        <v>11165</v>
      </c>
    </row>
    <row r="28" spans="1:17" x14ac:dyDescent="0.3">
      <c r="I28" s="1">
        <v>7193</v>
      </c>
      <c r="O28" s="7"/>
    </row>
    <row r="29" spans="1:17" x14ac:dyDescent="0.3">
      <c r="I29" s="1">
        <v>12941</v>
      </c>
    </row>
    <row r="30" spans="1:17" x14ac:dyDescent="0.3">
      <c r="I30" s="1">
        <v>102162</v>
      </c>
    </row>
    <row r="31" spans="1:17" x14ac:dyDescent="0.3">
      <c r="B31" s="1">
        <f>SUM(B19:B30)</f>
        <v>11673</v>
      </c>
      <c r="C31" s="1">
        <f t="shared" ref="C31:I31" si="6">SUM(C19:C30)</f>
        <v>28821</v>
      </c>
      <c r="D31" s="1">
        <f t="shared" si="6"/>
        <v>45617</v>
      </c>
      <c r="E31" s="1">
        <f t="shared" si="6"/>
        <v>20930</v>
      </c>
      <c r="F31" s="1">
        <f t="shared" si="6"/>
        <v>39083</v>
      </c>
      <c r="G31" s="1">
        <f t="shared" si="6"/>
        <v>69090</v>
      </c>
      <c r="H31" s="1">
        <f t="shared" si="6"/>
        <v>19940</v>
      </c>
      <c r="I31" s="1">
        <f t="shared" si="6"/>
        <v>214482</v>
      </c>
      <c r="K31" s="1">
        <f>SUM(K19:K30)</f>
        <v>126400</v>
      </c>
      <c r="L31" s="1">
        <f>SUM(L19:L30)</f>
        <v>61072</v>
      </c>
      <c r="M31" s="1">
        <f>SUM(M19:M30)</f>
        <v>32422</v>
      </c>
      <c r="O31" s="1">
        <f>SUM(O19:O30)</f>
        <v>739567</v>
      </c>
      <c r="P31" s="1">
        <f>SUM(P19:P30)</f>
        <v>31276</v>
      </c>
      <c r="Q31" s="1">
        <f>SUM(Q19:Q30)</f>
        <v>135462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0.25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0.2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Kozy Homes</dc:creator>
  <cp:lastModifiedBy>Kozy Homes</cp:lastModifiedBy>
  <dcterms:created xsi:type="dcterms:W3CDTF">2023-05-30T04:35:09Z</dcterms:created>
  <dcterms:modified xsi:type="dcterms:W3CDTF">2023-05-30T15:54:29Z</dcterms:modified>
</cp:coreProperties>
</file>